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桌面\業務\人事室網站勞健保專區\保費明細表\"/>
    </mc:Choice>
  </mc:AlternateContent>
  <xr:revisionPtr revIDLastSave="0" documentId="13_ncr:1_{2F35E535-4E02-4BB4-8404-F9BBA5DBE420}" xr6:coauthVersionLast="36" xr6:coauthVersionMax="36" xr10:uidLastSave="{00000000-0000-0000-0000-000000000000}"/>
  <bookViews>
    <workbookView xWindow="0" yWindow="0" windowWidth="24000" windowHeight="9492" xr2:uid="{00000000-000D-0000-FFFF-FFFF00000000}"/>
  </bookViews>
  <sheets>
    <sheet name="總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9" i="1"/>
  <c r="B50" i="1"/>
  <c r="B51" i="1"/>
  <c r="B52" i="1"/>
  <c r="B53" i="1"/>
  <c r="B54" i="1"/>
  <c r="B55" i="1"/>
  <c r="B56" i="1"/>
  <c r="B57" i="1"/>
  <c r="B58" i="1"/>
  <c r="B47" i="1"/>
  <c r="B46" i="1"/>
  <c r="B35" i="1"/>
  <c r="B36" i="1"/>
  <c r="B37" i="1"/>
  <c r="B38" i="1"/>
  <c r="B39" i="1"/>
  <c r="B40" i="1"/>
  <c r="B41" i="1"/>
  <c r="B42" i="1"/>
  <c r="B43" i="1"/>
  <c r="B44" i="1"/>
  <c r="B45" i="1"/>
  <c r="B34" i="1"/>
  <c r="B33" i="1"/>
  <c r="B22" i="1"/>
  <c r="B23" i="1"/>
  <c r="B24" i="1"/>
  <c r="B25" i="1"/>
  <c r="B26" i="1"/>
  <c r="B27" i="1"/>
  <c r="B28" i="1"/>
  <c r="B29" i="1"/>
  <c r="B30" i="1"/>
  <c r="B31" i="1"/>
  <c r="B32" i="1"/>
  <c r="B21" i="1"/>
  <c r="B20" i="1"/>
  <c r="G48" i="1"/>
  <c r="G49" i="1"/>
  <c r="G50" i="1"/>
  <c r="G51" i="1"/>
  <c r="G52" i="1"/>
  <c r="G53" i="1"/>
  <c r="G54" i="1"/>
  <c r="G55" i="1"/>
  <c r="G56" i="1"/>
  <c r="G57" i="1"/>
  <c r="G58" i="1"/>
  <c r="G47" i="1"/>
  <c r="G46" i="1"/>
  <c r="G35" i="1"/>
  <c r="G36" i="1"/>
  <c r="G37" i="1"/>
  <c r="G38" i="1"/>
  <c r="G39" i="1"/>
  <c r="G40" i="1"/>
  <c r="G41" i="1"/>
  <c r="G42" i="1"/>
  <c r="G43" i="1"/>
  <c r="G44" i="1"/>
  <c r="G45" i="1"/>
  <c r="G34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20" i="1"/>
  <c r="G15" i="1"/>
  <c r="G16" i="1"/>
  <c r="G17" i="1"/>
  <c r="G18" i="1"/>
  <c r="G19" i="1"/>
  <c r="G14" i="1"/>
  <c r="G13" i="1"/>
  <c r="C58" i="1"/>
  <c r="C57" i="1"/>
  <c r="C56" i="1"/>
  <c r="C48" i="1"/>
  <c r="C49" i="1"/>
  <c r="C50" i="1"/>
  <c r="C51" i="1"/>
  <c r="C52" i="1"/>
  <c r="C53" i="1"/>
  <c r="C54" i="1"/>
  <c r="C55" i="1"/>
  <c r="C47" i="1"/>
  <c r="C46" i="1"/>
  <c r="C35" i="1"/>
  <c r="C36" i="1"/>
  <c r="C37" i="1"/>
  <c r="C38" i="1"/>
  <c r="C39" i="1"/>
  <c r="C40" i="1"/>
  <c r="C41" i="1"/>
  <c r="C42" i="1"/>
  <c r="C43" i="1"/>
  <c r="C44" i="1"/>
  <c r="C45" i="1"/>
  <c r="C34" i="1"/>
  <c r="C33" i="1"/>
  <c r="C22" i="1"/>
  <c r="C23" i="1"/>
  <c r="C24" i="1"/>
  <c r="C25" i="1"/>
  <c r="C26" i="1"/>
  <c r="C27" i="1"/>
  <c r="C28" i="1"/>
  <c r="C29" i="1"/>
  <c r="C30" i="1"/>
  <c r="C31" i="1"/>
  <c r="C32" i="1"/>
  <c r="C21" i="1"/>
  <c r="C20" i="1"/>
  <c r="C15" i="1"/>
  <c r="C16" i="1"/>
  <c r="C17" i="1"/>
  <c r="C18" i="1"/>
  <c r="C19" i="1"/>
  <c r="C13" i="1"/>
  <c r="C14" i="1"/>
  <c r="B15" i="1"/>
  <c r="B16" i="1"/>
  <c r="B17" i="1"/>
  <c r="B18" i="1"/>
  <c r="B19" i="1"/>
  <c r="B14" i="1"/>
  <c r="B1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3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4" i="1"/>
  <c r="D13" i="1"/>
  <c r="H33" i="1"/>
  <c r="E33" i="1" l="1"/>
  <c r="F33" i="1" s="1"/>
  <c r="I33" i="1"/>
  <c r="E31" i="1" l="1"/>
  <c r="F31" i="1" s="1"/>
  <c r="I31" i="1"/>
  <c r="E13" i="1"/>
  <c r="F13" i="1" s="1"/>
  <c r="I13" i="1"/>
  <c r="E14" i="1"/>
  <c r="F14" i="1" s="1"/>
  <c r="I14" i="1"/>
  <c r="E15" i="1"/>
  <c r="F15" i="1" s="1"/>
  <c r="I15" i="1"/>
  <c r="E16" i="1"/>
  <c r="F16" i="1" s="1"/>
  <c r="I16" i="1"/>
  <c r="E17" i="1"/>
  <c r="F17" i="1" s="1"/>
  <c r="I17" i="1"/>
  <c r="E18" i="1"/>
  <c r="F18" i="1" s="1"/>
  <c r="I18" i="1"/>
  <c r="E19" i="1"/>
  <c r="F19" i="1" s="1"/>
  <c r="I19" i="1"/>
  <c r="E20" i="1"/>
  <c r="F20" i="1" s="1"/>
  <c r="I20" i="1"/>
  <c r="E21" i="1"/>
  <c r="F21" i="1" s="1"/>
  <c r="I21" i="1"/>
  <c r="E22" i="1"/>
  <c r="F22" i="1" s="1"/>
  <c r="I22" i="1"/>
  <c r="E23" i="1"/>
  <c r="F23" i="1" s="1"/>
  <c r="I23" i="1"/>
  <c r="E24" i="1"/>
  <c r="F24" i="1" s="1"/>
  <c r="I24" i="1"/>
  <c r="E25" i="1"/>
  <c r="F25" i="1" s="1"/>
  <c r="I25" i="1"/>
  <c r="E26" i="1"/>
  <c r="F26" i="1" s="1"/>
  <c r="I26" i="1"/>
  <c r="E27" i="1"/>
  <c r="F27" i="1" s="1"/>
  <c r="I27" i="1"/>
  <c r="E28" i="1"/>
  <c r="F28" i="1" s="1"/>
  <c r="I28" i="1"/>
  <c r="E29" i="1"/>
  <c r="F29" i="1" s="1"/>
  <c r="I29" i="1"/>
  <c r="E30" i="1"/>
  <c r="F30" i="1" s="1"/>
  <c r="I30" i="1"/>
  <c r="E32" i="1"/>
  <c r="F32" i="1" s="1"/>
  <c r="I32" i="1"/>
  <c r="E34" i="1"/>
  <c r="F34" i="1" s="1"/>
  <c r="H34" i="1"/>
  <c r="I34" i="1"/>
  <c r="E35" i="1"/>
  <c r="F35" i="1" s="1"/>
  <c r="H35" i="1"/>
  <c r="I35" i="1"/>
  <c r="E36" i="1"/>
  <c r="F36" i="1" s="1"/>
  <c r="H36" i="1"/>
  <c r="I36" i="1"/>
  <c r="E37" i="1"/>
  <c r="F37" i="1" s="1"/>
  <c r="H37" i="1"/>
  <c r="I37" i="1"/>
  <c r="E38" i="1"/>
  <c r="F38" i="1" s="1"/>
  <c r="H38" i="1"/>
  <c r="I38" i="1"/>
  <c r="E39" i="1"/>
  <c r="F39" i="1" s="1"/>
  <c r="H39" i="1"/>
  <c r="I39" i="1"/>
  <c r="E40" i="1"/>
  <c r="F40" i="1" s="1"/>
  <c r="H40" i="1"/>
  <c r="I40" i="1"/>
  <c r="E41" i="1"/>
  <c r="F41" i="1" s="1"/>
  <c r="H41" i="1"/>
  <c r="I41" i="1"/>
  <c r="E42" i="1"/>
  <c r="F42" i="1" s="1"/>
  <c r="H42" i="1"/>
  <c r="I42" i="1"/>
  <c r="E43" i="1"/>
  <c r="F43" i="1" s="1"/>
  <c r="H43" i="1"/>
  <c r="I43" i="1"/>
  <c r="E44" i="1"/>
  <c r="F44" i="1" s="1"/>
  <c r="H44" i="1"/>
  <c r="I44" i="1"/>
  <c r="E45" i="1"/>
  <c r="F45" i="1" s="1"/>
  <c r="H45" i="1"/>
  <c r="I45" i="1"/>
  <c r="E46" i="1"/>
  <c r="F46" i="1" s="1"/>
  <c r="H46" i="1"/>
  <c r="I46" i="1"/>
  <c r="E47" i="1"/>
  <c r="F47" i="1" s="1"/>
  <c r="H47" i="1"/>
  <c r="I47" i="1"/>
  <c r="E48" i="1"/>
  <c r="F48" i="1" s="1"/>
  <c r="H48" i="1"/>
  <c r="I48" i="1"/>
  <c r="E49" i="1"/>
  <c r="F49" i="1" s="1"/>
  <c r="H49" i="1"/>
  <c r="I49" i="1"/>
  <c r="E50" i="1"/>
  <c r="F50" i="1" s="1"/>
  <c r="H50" i="1"/>
  <c r="I50" i="1"/>
  <c r="E51" i="1"/>
  <c r="F51" i="1" s="1"/>
  <c r="H51" i="1"/>
  <c r="I51" i="1"/>
  <c r="E52" i="1"/>
  <c r="F52" i="1" s="1"/>
  <c r="H52" i="1"/>
  <c r="I52" i="1"/>
  <c r="E53" i="1"/>
  <c r="F53" i="1" s="1"/>
  <c r="H53" i="1"/>
  <c r="I53" i="1"/>
  <c r="E54" i="1"/>
  <c r="F54" i="1" s="1"/>
  <c r="H54" i="1"/>
  <c r="I54" i="1"/>
  <c r="E55" i="1"/>
  <c r="F55" i="1" s="1"/>
  <c r="H55" i="1"/>
  <c r="I55" i="1"/>
  <c r="E56" i="1"/>
  <c r="F56" i="1" s="1"/>
  <c r="H56" i="1"/>
  <c r="I56" i="1"/>
  <c r="E57" i="1"/>
  <c r="F57" i="1" s="1"/>
  <c r="H57" i="1"/>
  <c r="I57" i="1"/>
  <c r="E58" i="1"/>
  <c r="F58" i="1" s="1"/>
  <c r="H58" i="1"/>
  <c r="I58" i="1"/>
</calcChain>
</file>

<file path=xl/sharedStrings.xml><?xml version="1.0" encoding="utf-8"?>
<sst xmlns="http://schemas.openxmlformats.org/spreadsheetml/2006/main" count="21" uniqueCount="19">
  <si>
    <t>勞退金6%</t>
    <phoneticPr fontId="10" type="noConversion"/>
  </si>
  <si>
    <t>健保</t>
    <phoneticPr fontId="10" type="noConversion"/>
  </si>
  <si>
    <t>勞保</t>
    <phoneticPr fontId="10" type="noConversion"/>
  </si>
  <si>
    <t>機關負擔</t>
    <phoneticPr fontId="10" type="noConversion"/>
  </si>
  <si>
    <t>勞保
薪資級距</t>
    <phoneticPr fontId="10" type="noConversion"/>
  </si>
  <si>
    <r>
      <t xml:space="preserve">                                職業災害保險費＝投保金額＊</t>
    </r>
    <r>
      <rPr>
        <sz val="13"/>
        <color rgb="FFFF0000"/>
        <rFont val="微軟正黑體"/>
        <family val="2"/>
        <charset val="136"/>
      </rPr>
      <t>0.10%</t>
    </r>
    <r>
      <rPr>
        <sz val="13"/>
        <color indexed="12"/>
        <rFont val="微軟正黑體"/>
        <family val="2"/>
        <charset val="136"/>
      </rPr>
      <t>；工資墊償基金＝投保金額＊0.025%(由教學訓總經費支出)</t>
    </r>
    <phoneticPr fontId="10" type="noConversion"/>
  </si>
  <si>
    <t>個人負擔</t>
    <phoneticPr fontId="10" type="noConversion"/>
  </si>
  <si>
    <r>
      <t>1、勞保個人負擔：普通事故保險費＝投保金額＊普通保險費率</t>
    </r>
    <r>
      <rPr>
        <sz val="13"/>
        <color rgb="FFFF0000"/>
        <rFont val="微軟正黑體"/>
        <family val="2"/>
        <charset val="136"/>
      </rPr>
      <t>10.5%</t>
    </r>
    <r>
      <rPr>
        <sz val="13"/>
        <color indexed="12"/>
        <rFont val="微軟正黑體"/>
        <family val="2"/>
        <charset val="136"/>
      </rPr>
      <t xml:space="preserve">＊20%；就業保險費=投保金額＊就業保險費率1%＊20%  </t>
    </r>
    <phoneticPr fontId="10" type="noConversion"/>
  </si>
  <si>
    <r>
      <t>2、勞保單位負擔：普通事故保險費＝投保金額＊普通保險費率</t>
    </r>
    <r>
      <rPr>
        <sz val="13"/>
        <color rgb="FFFF0000"/>
        <rFont val="微軟正黑體"/>
        <family val="2"/>
        <charset val="136"/>
      </rPr>
      <t>10.5%</t>
    </r>
    <r>
      <rPr>
        <sz val="13"/>
        <color indexed="12"/>
        <rFont val="微軟正黑體"/>
        <family val="2"/>
        <charset val="136"/>
      </rPr>
      <t>＊70%；就業保險費=投保金額＊就業保險費率1%＊70%；</t>
    </r>
    <phoneticPr fontId="10" type="noConversion"/>
  </si>
  <si>
    <r>
      <t>3、健保個人負擔＝投保金額＊</t>
    </r>
    <r>
      <rPr>
        <sz val="13"/>
        <color rgb="FFFF0000"/>
        <rFont val="微軟正黑體"/>
        <family val="2"/>
        <charset val="136"/>
      </rPr>
      <t>5.17%</t>
    </r>
    <r>
      <rPr>
        <sz val="13"/>
        <color indexed="12"/>
        <rFont val="微軟正黑體"/>
        <family val="2"/>
        <charset val="136"/>
      </rPr>
      <t>＊30%＊(1+眷屬人數)</t>
    </r>
    <phoneticPr fontId="10" type="noConversion"/>
  </si>
  <si>
    <r>
      <t>4、健保單位負擔＝投保金額＊</t>
    </r>
    <r>
      <rPr>
        <sz val="13"/>
        <color rgb="FFFF0000"/>
        <rFont val="微軟正黑體"/>
        <family val="2"/>
        <charset val="136"/>
      </rPr>
      <t>5.17%</t>
    </r>
    <r>
      <rPr>
        <sz val="13"/>
        <color indexed="12"/>
        <rFont val="微軟正黑體"/>
        <family val="2"/>
        <charset val="136"/>
      </rPr>
      <t>＊60%＊(1+0.58)      (0.58為平均眷口數)</t>
    </r>
    <phoneticPr fontId="10" type="noConversion"/>
  </si>
  <si>
    <t>注意：自111.5.1起依「勞工職業災害保險及保護法」第17條規定，勞工職業災害保險投保薪資級距下限為基本工資25,250元，上限為72,800元</t>
    <phoneticPr fontId="10" type="noConversion"/>
  </si>
  <si>
    <r>
      <t>勞保</t>
    </r>
    <r>
      <rPr>
        <sz val="10"/>
        <rFont val="微軟正黑體"/>
        <family val="2"/>
        <charset val="136"/>
      </rPr>
      <t>(1.1-4.30)</t>
    </r>
    <phoneticPr fontId="10" type="noConversion"/>
  </si>
  <si>
    <r>
      <t>勞保</t>
    </r>
    <r>
      <rPr>
        <b/>
        <sz val="10"/>
        <color rgb="FFFF0000"/>
        <rFont val="微軟正黑體"/>
        <family val="2"/>
        <charset val="136"/>
      </rPr>
      <t>(5.1-12.31)</t>
    </r>
    <phoneticPr fontId="2" type="noConversion"/>
  </si>
  <si>
    <r>
      <t>合計</t>
    </r>
    <r>
      <rPr>
        <b/>
        <sz val="10"/>
        <color rgb="FFFF0000"/>
        <rFont val="微軟正黑體"/>
        <family val="2"/>
        <charset val="136"/>
      </rPr>
      <t>(5/1起)</t>
    </r>
    <phoneticPr fontId="10" type="noConversion"/>
  </si>
  <si>
    <t>6、外籍人士(若為本國籍人士配偶除外)及年滿65歲者，就業保險費不計算。</t>
    <phoneticPr fontId="10" type="noConversion"/>
  </si>
  <si>
    <t>111.1.1起勞保.健保.勞退金明細表</t>
    <phoneticPr fontId="10" type="noConversion"/>
  </si>
  <si>
    <t>7、專職工作外籍人士由機關負擔離職儲金，於離職時領回；外籍人士若為本國人士之配偶者則繳交勞退金。</t>
    <phoneticPr fontId="10" type="noConversion"/>
  </si>
  <si>
    <r>
      <t>5、未投保健保者，機關需負擔二代健保費，</t>
    </r>
    <r>
      <rPr>
        <sz val="13"/>
        <color rgb="FF0000FF"/>
        <rFont val="微軟正黑體"/>
        <family val="2"/>
        <charset val="136"/>
      </rPr>
      <t>二代健保費=所領薪資*</t>
    </r>
    <r>
      <rPr>
        <sz val="13"/>
        <color rgb="FFFF0000"/>
        <rFont val="微軟正黑體"/>
        <family val="2"/>
        <charset val="136"/>
      </rPr>
      <t>2.11%</t>
    </r>
    <r>
      <rPr>
        <sz val="13"/>
        <color rgb="FF0000FF"/>
        <rFont val="微軟正黑體"/>
        <family val="2"/>
        <charset val="136"/>
      </rPr>
      <t>(非表列之健保費)，</t>
    </r>
    <r>
      <rPr>
        <sz val="13"/>
        <color rgb="FFFF0000"/>
        <rFont val="微軟正黑體"/>
        <family val="2"/>
        <charset val="136"/>
      </rPr>
      <t>所領薪資超過基本工資時，個人也需負擔二代健保費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</si>
</sst>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_);[Red]\(0\)"/>
    <numFmt numFmtId="179" formatCode="0.0%"/>
  </numFmts>
  <fonts count="25" x14ac:knownFonts="1"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3333FF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3"/>
      <color rgb="FFFF0000"/>
      <name val="微軟正黑體"/>
      <family val="2"/>
      <charset val="136"/>
    </font>
    <font>
      <sz val="13"/>
      <color indexed="12"/>
      <name val="微軟正黑體"/>
      <family val="2"/>
      <charset val="136"/>
    </font>
    <font>
      <sz val="13"/>
      <color theme="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sz val="13"/>
      <color rgb="FF0000FF"/>
      <name val="微軟正黑體"/>
      <family val="2"/>
      <charset val="136"/>
    </font>
    <font>
      <sz val="13"/>
      <color rgb="FF008000"/>
      <name val="微軟正黑體"/>
      <family val="2"/>
      <charset val="136"/>
    </font>
    <font>
      <b/>
      <sz val="15"/>
      <name val="微軟正黑體"/>
      <family val="2"/>
      <charset val="136"/>
    </font>
    <font>
      <b/>
      <sz val="15"/>
      <name val="新細明體"/>
      <family val="1"/>
      <charset val="136"/>
      <scheme val="major"/>
    </font>
    <font>
      <sz val="15"/>
      <color theme="0" tint="-4.9989318521683403E-2"/>
      <name val="微軟正黑體"/>
      <family val="2"/>
      <charset val="136"/>
    </font>
    <font>
      <sz val="15"/>
      <color theme="1"/>
      <name val="新細明體"/>
      <family val="2"/>
      <charset val="13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/>
    </xf>
    <xf numFmtId="176" fontId="3" fillId="3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/>
    </xf>
    <xf numFmtId="176" fontId="3" fillId="4" borderId="1" xfId="0" applyNumberFormat="1" applyFont="1" applyFill="1" applyBorder="1" applyAlignment="1">
      <alignment horizontal="right" vertical="center"/>
    </xf>
    <xf numFmtId="176" fontId="6" fillId="4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/>
    <xf numFmtId="178" fontId="3" fillId="4" borderId="1" xfId="0" applyNumberFormat="1" applyFont="1" applyFill="1" applyBorder="1" applyAlignment="1">
      <alignment horizontal="right" vertical="center"/>
    </xf>
    <xf numFmtId="176" fontId="3" fillId="7" borderId="2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/>
    <xf numFmtId="0" fontId="0" fillId="0" borderId="0" xfId="0" applyFont="1">
      <alignment vertical="center"/>
    </xf>
    <xf numFmtId="176" fontId="3" fillId="10" borderId="2" xfId="0" applyNumberFormat="1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/>
    <xf numFmtId="176" fontId="5" fillId="11" borderId="1" xfId="0" applyNumberFormat="1" applyFont="1" applyFill="1" applyBorder="1" applyAlignment="1"/>
    <xf numFmtId="176" fontId="5" fillId="12" borderId="1" xfId="0" applyNumberFormat="1" applyFont="1" applyFill="1" applyBorder="1" applyAlignment="1"/>
    <xf numFmtId="178" fontId="9" fillId="9" borderId="1" xfId="0" applyNumberFormat="1" applyFont="1" applyFill="1" applyBorder="1" applyAlignment="1">
      <alignment horizontal="right" vertical="center"/>
    </xf>
    <xf numFmtId="177" fontId="3" fillId="9" borderId="1" xfId="1" applyNumberFormat="1" applyFont="1" applyFill="1" applyBorder="1" applyAlignment="1">
      <alignment horizontal="right" vertical="center"/>
    </xf>
    <xf numFmtId="178" fontId="3" fillId="14" borderId="2" xfId="0" applyNumberFormat="1" applyFont="1" applyFill="1" applyBorder="1" applyAlignment="1">
      <alignment horizontal="center" vertical="center"/>
    </xf>
    <xf numFmtId="178" fontId="3" fillId="9" borderId="1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0" fontId="14" fillId="0" borderId="0" xfId="0" applyNumberFormat="1" applyFont="1" applyAlignment="1"/>
    <xf numFmtId="9" fontId="14" fillId="0" borderId="0" xfId="0" applyNumberFormat="1" applyFont="1" applyAlignment="1"/>
    <xf numFmtId="0" fontId="14" fillId="0" borderId="0" xfId="0" applyFont="1" applyAlignment="1"/>
    <xf numFmtId="177" fontId="0" fillId="0" borderId="0" xfId="0" applyNumberFormat="1">
      <alignment vertical="center"/>
    </xf>
    <xf numFmtId="176" fontId="3" fillId="13" borderId="5" xfId="0" applyNumberFormat="1" applyFont="1" applyFill="1" applyBorder="1" applyAlignment="1">
      <alignment horizontal="center" vertical="center"/>
    </xf>
    <xf numFmtId="177" fontId="3" fillId="4" borderId="3" xfId="1" applyNumberFormat="1" applyFont="1" applyFill="1" applyBorder="1" applyAlignment="1">
      <alignment horizontal="right" vertical="center"/>
    </xf>
    <xf numFmtId="178" fontId="9" fillId="9" borderId="3" xfId="0" applyNumberFormat="1" applyFont="1" applyFill="1" applyBorder="1" applyAlignment="1">
      <alignment horizontal="right" vertical="center"/>
    </xf>
    <xf numFmtId="176" fontId="5" fillId="11" borderId="3" xfId="0" applyNumberFormat="1" applyFont="1" applyFill="1" applyBorder="1" applyAlignment="1"/>
    <xf numFmtId="177" fontId="3" fillId="9" borderId="3" xfId="1" applyNumberFormat="1" applyFont="1" applyFill="1" applyBorder="1" applyAlignment="1">
      <alignment horizontal="right" vertical="center"/>
    </xf>
    <xf numFmtId="176" fontId="3" fillId="4" borderId="3" xfId="0" applyNumberFormat="1" applyFont="1" applyFill="1" applyBorder="1" applyAlignment="1">
      <alignment horizontal="right" vertical="center"/>
    </xf>
    <xf numFmtId="176" fontId="3" fillId="10" borderId="6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/>
    <xf numFmtId="176" fontId="3" fillId="8" borderId="4" xfId="0" applyNumberFormat="1" applyFont="1" applyFill="1" applyBorder="1" applyAlignment="1"/>
    <xf numFmtId="176" fontId="5" fillId="12" borderId="4" xfId="0" applyNumberFormat="1" applyFont="1" applyFill="1" applyBorder="1" applyAlignment="1"/>
    <xf numFmtId="176" fontId="3" fillId="4" borderId="4" xfId="0" applyNumberFormat="1" applyFont="1" applyFill="1" applyBorder="1" applyAlignment="1">
      <alignment horizontal="right" vertical="center"/>
    </xf>
    <xf numFmtId="177" fontId="15" fillId="4" borderId="9" xfId="1" applyNumberFormat="1" applyFont="1" applyFill="1" applyBorder="1" applyAlignment="1">
      <alignment horizontal="right" vertical="center"/>
    </xf>
    <xf numFmtId="177" fontId="15" fillId="9" borderId="9" xfId="1" applyNumberFormat="1" applyFont="1" applyFill="1" applyBorder="1" applyAlignment="1">
      <alignment horizontal="right" vertical="center"/>
    </xf>
    <xf numFmtId="176" fontId="5" fillId="11" borderId="9" xfId="0" applyNumberFormat="1" applyFont="1" applyFill="1" applyBorder="1" applyAlignment="1"/>
    <xf numFmtId="176" fontId="15" fillId="9" borderId="9" xfId="0" applyNumberFormat="1" applyFont="1" applyFill="1" applyBorder="1" applyAlignment="1"/>
    <xf numFmtId="176" fontId="15" fillId="4" borderId="9" xfId="0" applyNumberFormat="1" applyFont="1" applyFill="1" applyBorder="1" applyAlignment="1">
      <alignment horizontal="right" vertical="center"/>
    </xf>
    <xf numFmtId="177" fontId="15" fillId="9" borderId="10" xfId="1" applyNumberFormat="1" applyFont="1" applyFill="1" applyBorder="1" applyAlignment="1">
      <alignment horizontal="right" vertical="center"/>
    </xf>
    <xf numFmtId="176" fontId="16" fillId="13" borderId="8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20" fillId="0" borderId="0" xfId="0" applyFont="1" applyAlignment="1"/>
    <xf numFmtId="176" fontId="21" fillId="0" borderId="0" xfId="0" applyNumberFormat="1" applyFont="1" applyBorder="1" applyAlignment="1">
      <alignment horizontal="left" vertical="center"/>
    </xf>
    <xf numFmtId="176" fontId="22" fillId="0" borderId="0" xfId="0" applyNumberFormat="1" applyFont="1" applyBorder="1" applyAlignment="1">
      <alignment vertical="center"/>
    </xf>
    <xf numFmtId="179" fontId="23" fillId="0" borderId="0" xfId="2" applyNumberFormat="1" applyFont="1" applyBorder="1" applyAlignment="1">
      <alignment horizontal="left" vertical="center"/>
    </xf>
    <xf numFmtId="9" fontId="23" fillId="0" borderId="0" xfId="2" applyFont="1">
      <alignment vertical="center"/>
    </xf>
    <xf numFmtId="9" fontId="23" fillId="0" borderId="0" xfId="2" applyFont="1" applyFill="1">
      <alignment vertical="center"/>
    </xf>
    <xf numFmtId="179" fontId="23" fillId="0" borderId="0" xfId="2" applyNumberFormat="1" applyFont="1" applyFill="1">
      <alignment vertical="center"/>
    </xf>
    <xf numFmtId="0" fontId="24" fillId="0" borderId="0" xfId="0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0000FF"/>
      <color rgb="FF008000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workbookViewId="0">
      <selection activeCell="L10" sqref="L10"/>
    </sheetView>
  </sheetViews>
  <sheetFormatPr defaultRowHeight="19.8" x14ac:dyDescent="0.4"/>
  <cols>
    <col min="1" max="1" width="11.81640625" customWidth="1"/>
    <col min="2" max="3" width="13.6328125" customWidth="1"/>
    <col min="4" max="4" width="8.6328125" customWidth="1"/>
    <col min="5" max="5" width="11.6328125" customWidth="1"/>
    <col min="6" max="6" width="12" customWidth="1"/>
    <col min="7" max="8" width="8.6328125" customWidth="1"/>
    <col min="9" max="9" width="11.6328125" customWidth="1"/>
    <col min="10" max="10" width="15.1796875" customWidth="1"/>
    <col min="11" max="11" width="9.6328125" customWidth="1"/>
  </cols>
  <sheetData>
    <row r="1" spans="1:11" s="62" customFormat="1" ht="21" x14ac:dyDescent="0.4">
      <c r="A1" s="56" t="s">
        <v>16</v>
      </c>
      <c r="B1" s="56"/>
      <c r="C1" s="56"/>
      <c r="D1" s="57"/>
      <c r="E1" s="58">
        <v>0.105</v>
      </c>
      <c r="F1" s="58"/>
      <c r="G1" s="59">
        <v>0.01</v>
      </c>
      <c r="H1" s="59">
        <v>0.2</v>
      </c>
      <c r="I1" s="60">
        <v>0.7</v>
      </c>
      <c r="J1" s="61">
        <v>1E-3</v>
      </c>
    </row>
    <row r="2" spans="1:11" x14ac:dyDescent="0.3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35">
      <c r="A3" s="15" t="s">
        <v>8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x14ac:dyDescent="0.3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35">
      <c r="A5" s="49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35">
      <c r="A6" s="15" t="s">
        <v>9</v>
      </c>
      <c r="B6" s="15"/>
      <c r="C6" s="15"/>
      <c r="D6" s="15"/>
      <c r="E6" s="15"/>
      <c r="F6" s="15"/>
      <c r="G6" s="27">
        <v>5.1700000000000003E-2</v>
      </c>
      <c r="H6" s="28">
        <v>0.3</v>
      </c>
      <c r="I6" s="28">
        <v>0.6</v>
      </c>
      <c r="J6" s="29">
        <v>1.58</v>
      </c>
      <c r="K6" s="16"/>
    </row>
    <row r="7" spans="1:11" x14ac:dyDescent="0.35">
      <c r="A7" s="15" t="s">
        <v>10</v>
      </c>
      <c r="B7" s="15"/>
      <c r="C7" s="15"/>
      <c r="D7" s="15"/>
      <c r="E7" s="15"/>
      <c r="F7" s="15"/>
      <c r="G7" s="15"/>
      <c r="H7" s="15"/>
      <c r="I7" s="15"/>
      <c r="J7" s="15"/>
    </row>
    <row r="8" spans="1:11" x14ac:dyDescent="0.35">
      <c r="A8" s="14" t="s">
        <v>18</v>
      </c>
      <c r="B8" s="14"/>
      <c r="C8" s="14"/>
      <c r="D8" s="14"/>
      <c r="E8" s="14"/>
      <c r="F8" s="14"/>
      <c r="G8" s="14"/>
      <c r="H8" s="14"/>
      <c r="I8" s="14"/>
      <c r="J8" s="14"/>
    </row>
    <row r="9" spans="1:11" x14ac:dyDescent="0.35">
      <c r="A9" s="55" t="s">
        <v>15</v>
      </c>
      <c r="B9" s="55"/>
      <c r="C9" s="55"/>
      <c r="D9" s="55"/>
      <c r="E9" s="55"/>
      <c r="F9" s="55"/>
      <c r="G9" s="55"/>
      <c r="H9" s="55"/>
      <c r="I9" s="14"/>
      <c r="J9" s="14"/>
    </row>
    <row r="10" spans="1:11" x14ac:dyDescent="0.35">
      <c r="A10" s="55" t="s">
        <v>17</v>
      </c>
      <c r="B10" s="55"/>
      <c r="C10" s="55"/>
      <c r="D10" s="55"/>
      <c r="E10" s="55"/>
      <c r="F10" s="55"/>
      <c r="G10" s="55"/>
      <c r="H10" s="55"/>
      <c r="I10" s="14"/>
      <c r="J10" s="14"/>
    </row>
    <row r="11" spans="1:11" ht="20.399999999999999" thickBot="1" x14ac:dyDescent="0.45">
      <c r="A11" s="50" t="s">
        <v>4</v>
      </c>
      <c r="B11" s="52" t="s">
        <v>3</v>
      </c>
      <c r="C11" s="53"/>
      <c r="D11" s="53"/>
      <c r="E11" s="53"/>
      <c r="F11" s="54"/>
      <c r="G11" s="51" t="s">
        <v>6</v>
      </c>
      <c r="H11" s="51"/>
      <c r="I11" s="51"/>
    </row>
    <row r="12" spans="1:11" ht="20.399999999999999" thickTop="1" x14ac:dyDescent="0.4">
      <c r="A12" s="51"/>
      <c r="B12" s="31" t="s">
        <v>12</v>
      </c>
      <c r="C12" s="48" t="s">
        <v>13</v>
      </c>
      <c r="D12" s="37" t="s">
        <v>1</v>
      </c>
      <c r="E12" s="13" t="s">
        <v>0</v>
      </c>
      <c r="F12" s="12" t="s">
        <v>14</v>
      </c>
      <c r="G12" s="23" t="s">
        <v>2</v>
      </c>
      <c r="H12" s="17" t="s">
        <v>1</v>
      </c>
      <c r="I12" s="13" t="s">
        <v>0</v>
      </c>
    </row>
    <row r="13" spans="1:11" x14ac:dyDescent="0.35">
      <c r="A13" s="6">
        <v>1500</v>
      </c>
      <c r="B13" s="32">
        <f>ROUND($A$20*$E$1*$I$1,0)+ROUND($A$20*$G$1*$I$1,0)+ROUND($A$20*$J$1,0)</f>
        <v>905</v>
      </c>
      <c r="C13" s="42">
        <f>ROUND($A$20*$E$1*$I$1,0)+ROUND($A$20*$G$1*$I$1,0)+ROUND($A$33*$J$1,0)</f>
        <v>919</v>
      </c>
      <c r="D13" s="38">
        <f t="shared" ref="D13:D33" si="0">ROUND($A$33*$G$6*$I$6*$J$6,0)</f>
        <v>1238</v>
      </c>
      <c r="E13" s="25">
        <f t="shared" ref="E13:E58" si="1">ROUND($A13*6%,0)</f>
        <v>90</v>
      </c>
      <c r="F13" s="5">
        <f>C13+D13+E13</f>
        <v>2247</v>
      </c>
      <c r="G13" s="11">
        <f>ROUND($A$20*$E$1*$H$1,0)+ROUND($A$20*$G$1*$H$1,0)</f>
        <v>255</v>
      </c>
      <c r="H13" s="10">
        <f t="shared" ref="H13:H32" si="2">ROUND($A$33*$G$6*$H$6,0)</f>
        <v>392</v>
      </c>
      <c r="I13" s="25">
        <f t="shared" ref="I13:I58" si="3">ROUND($A13*6%,0)</f>
        <v>90</v>
      </c>
    </row>
    <row r="14" spans="1:11" x14ac:dyDescent="0.35">
      <c r="A14" s="7">
        <v>3000</v>
      </c>
      <c r="B14" s="33">
        <f>ROUND($A$20*$E$1*$I$1,0)+ROUND($A$20*$G$1*$I$1,0)+ROUND($A$20*$J$1,0)</f>
        <v>905</v>
      </c>
      <c r="C14" s="43">
        <f>ROUND($A$20*$E$1*$I$1,0)+ROUND($A$20*$G$1*$I$1,0)+ROUND($A$33*$J$1,0)</f>
        <v>919</v>
      </c>
      <c r="D14" s="39">
        <f t="shared" si="0"/>
        <v>1238</v>
      </c>
      <c r="E14" s="26">
        <f t="shared" si="1"/>
        <v>180</v>
      </c>
      <c r="F14" s="3">
        <f>C14+D14+E14</f>
        <v>2337</v>
      </c>
      <c r="G14" s="21">
        <f>ROUND($A$20*$E$1*$H$1,0)+ROUND($A$20*$G$1*$H$1,0)</f>
        <v>255</v>
      </c>
      <c r="H14" s="18">
        <f t="shared" si="2"/>
        <v>392</v>
      </c>
      <c r="I14" s="26">
        <f t="shared" si="3"/>
        <v>180</v>
      </c>
    </row>
    <row r="15" spans="1:11" x14ac:dyDescent="0.35">
      <c r="A15" s="7">
        <v>4500</v>
      </c>
      <c r="B15" s="33">
        <f t="shared" ref="B15:B19" si="4">ROUND($A$20*$E$1*$I$1,0)+ROUND($A$20*$G$1*$I$1,0)+ROUND($A$20*$J$1,0)</f>
        <v>905</v>
      </c>
      <c r="C15" s="43">
        <f t="shared" ref="C15:C19" si="5">ROUND($A$20*$E$1*$I$1,0)+ROUND($A$20*$G$1*$I$1,0)+ROUND($A$33*$J$1,0)</f>
        <v>919</v>
      </c>
      <c r="D15" s="39">
        <f t="shared" si="0"/>
        <v>1238</v>
      </c>
      <c r="E15" s="26">
        <f t="shared" si="1"/>
        <v>270</v>
      </c>
      <c r="F15" s="3">
        <f t="shared" ref="F15:F58" si="6">C15+D15+E15</f>
        <v>2427</v>
      </c>
      <c r="G15" s="21">
        <f t="shared" ref="G15:G19" si="7">ROUND($A$20*$E$1*$H$1,0)+ROUND($A$20*$G$1*$H$1,0)</f>
        <v>255</v>
      </c>
      <c r="H15" s="18">
        <f t="shared" si="2"/>
        <v>392</v>
      </c>
      <c r="I15" s="26">
        <f t="shared" si="3"/>
        <v>270</v>
      </c>
    </row>
    <row r="16" spans="1:11" x14ac:dyDescent="0.35">
      <c r="A16" s="7">
        <v>6000</v>
      </c>
      <c r="B16" s="33">
        <f t="shared" si="4"/>
        <v>905</v>
      </c>
      <c r="C16" s="43">
        <f t="shared" si="5"/>
        <v>919</v>
      </c>
      <c r="D16" s="39">
        <f t="shared" si="0"/>
        <v>1238</v>
      </c>
      <c r="E16" s="26">
        <f t="shared" si="1"/>
        <v>360</v>
      </c>
      <c r="F16" s="3">
        <f t="shared" si="6"/>
        <v>2517</v>
      </c>
      <c r="G16" s="21">
        <f t="shared" si="7"/>
        <v>255</v>
      </c>
      <c r="H16" s="18">
        <f t="shared" si="2"/>
        <v>392</v>
      </c>
      <c r="I16" s="26">
        <f t="shared" si="3"/>
        <v>360</v>
      </c>
    </row>
    <row r="17" spans="1:10" x14ac:dyDescent="0.35">
      <c r="A17" s="7">
        <v>7500</v>
      </c>
      <c r="B17" s="33">
        <f t="shared" si="4"/>
        <v>905</v>
      </c>
      <c r="C17" s="43">
        <f t="shared" si="5"/>
        <v>919</v>
      </c>
      <c r="D17" s="39">
        <f t="shared" si="0"/>
        <v>1238</v>
      </c>
      <c r="E17" s="26">
        <f t="shared" si="1"/>
        <v>450</v>
      </c>
      <c r="F17" s="3">
        <f t="shared" si="6"/>
        <v>2607</v>
      </c>
      <c r="G17" s="21">
        <f t="shared" si="7"/>
        <v>255</v>
      </c>
      <c r="H17" s="18">
        <f t="shared" si="2"/>
        <v>392</v>
      </c>
      <c r="I17" s="26">
        <f t="shared" si="3"/>
        <v>450</v>
      </c>
    </row>
    <row r="18" spans="1:10" x14ac:dyDescent="0.35">
      <c r="A18" s="7">
        <v>8700</v>
      </c>
      <c r="B18" s="33">
        <f t="shared" si="4"/>
        <v>905</v>
      </c>
      <c r="C18" s="43">
        <f t="shared" si="5"/>
        <v>919</v>
      </c>
      <c r="D18" s="39">
        <f t="shared" si="0"/>
        <v>1238</v>
      </c>
      <c r="E18" s="26">
        <f t="shared" si="1"/>
        <v>522</v>
      </c>
      <c r="F18" s="3">
        <f t="shared" si="6"/>
        <v>2679</v>
      </c>
      <c r="G18" s="21">
        <f t="shared" si="7"/>
        <v>255</v>
      </c>
      <c r="H18" s="18">
        <f t="shared" si="2"/>
        <v>392</v>
      </c>
      <c r="I18" s="26">
        <f t="shared" si="3"/>
        <v>522</v>
      </c>
    </row>
    <row r="19" spans="1:10" x14ac:dyDescent="0.35">
      <c r="A19" s="7">
        <v>9900</v>
      </c>
      <c r="B19" s="33">
        <f t="shared" si="4"/>
        <v>905</v>
      </c>
      <c r="C19" s="43">
        <f t="shared" si="5"/>
        <v>919</v>
      </c>
      <c r="D19" s="39">
        <f t="shared" si="0"/>
        <v>1238</v>
      </c>
      <c r="E19" s="26">
        <f t="shared" si="1"/>
        <v>594</v>
      </c>
      <c r="F19" s="3">
        <f t="shared" si="6"/>
        <v>2751</v>
      </c>
      <c r="G19" s="21">
        <f t="shared" si="7"/>
        <v>255</v>
      </c>
      <c r="H19" s="18">
        <f t="shared" si="2"/>
        <v>392</v>
      </c>
      <c r="I19" s="26">
        <f t="shared" si="3"/>
        <v>594</v>
      </c>
    </row>
    <row r="20" spans="1:10" x14ac:dyDescent="0.35">
      <c r="A20" s="6">
        <v>11100</v>
      </c>
      <c r="B20" s="34">
        <f>ROUND($A$20*$E$1*$I$1,0)+ROUND($A$20*$G$1*$I$1,0)+ROUND($A$20*$J$1,0)</f>
        <v>905</v>
      </c>
      <c r="C20" s="44">
        <f>ROUND($A$20*$E$1*$I$1,0)+ROUND($A$20*$G$1*$I$1,0)+ROUND($A$33*$J$1,0)</f>
        <v>919</v>
      </c>
      <c r="D20" s="38">
        <f t="shared" si="0"/>
        <v>1238</v>
      </c>
      <c r="E20" s="10">
        <f t="shared" si="1"/>
        <v>666</v>
      </c>
      <c r="F20" s="10">
        <f t="shared" si="6"/>
        <v>2823</v>
      </c>
      <c r="G20" s="19">
        <f>ROUND($A$20*$E$1*$H$1,0)+ROUND($A$20*$G$1*$H$1,0)</f>
        <v>255</v>
      </c>
      <c r="H20" s="10">
        <f t="shared" si="2"/>
        <v>392</v>
      </c>
      <c r="I20" s="5">
        <f t="shared" si="3"/>
        <v>666</v>
      </c>
    </row>
    <row r="21" spans="1:10" x14ac:dyDescent="0.35">
      <c r="A21" s="7">
        <v>12540</v>
      </c>
      <c r="B21" s="35">
        <f>ROUND($A21*$E$1*$I$1,0)+ROUND($A21*$G$1*$I$1,0)+ROUND($A21*$J$1,0)</f>
        <v>1023</v>
      </c>
      <c r="C21" s="45">
        <f>ROUND($A21*$E$1*$I$1,0)+ROUND($A$21*$G$1*$I$1,0)+ROUND($A$33*$J$1,0)</f>
        <v>1035</v>
      </c>
      <c r="D21" s="39">
        <f t="shared" si="0"/>
        <v>1238</v>
      </c>
      <c r="E21" s="26">
        <f t="shared" si="1"/>
        <v>752</v>
      </c>
      <c r="F21" s="3">
        <f t="shared" si="6"/>
        <v>3025</v>
      </c>
      <c r="G21" s="24">
        <f>ROUND($A21*$E$1*$H$1,0)+ROUND($A21*$G$1*$H$1,0)</f>
        <v>288</v>
      </c>
      <c r="H21" s="18">
        <f t="shared" si="2"/>
        <v>392</v>
      </c>
      <c r="I21" s="26">
        <f t="shared" si="3"/>
        <v>752</v>
      </c>
    </row>
    <row r="22" spans="1:10" x14ac:dyDescent="0.35">
      <c r="A22" s="7">
        <v>13500</v>
      </c>
      <c r="B22" s="35">
        <f t="shared" ref="B22:B32" si="8">ROUND($A22*$E$1*$I$1,0)+ROUND($A22*$G$1*$I$1,0)+ROUND($A22*$J$1,0)</f>
        <v>1101</v>
      </c>
      <c r="C22" s="45">
        <f t="shared" ref="C22:C32" si="9">ROUND($A22*$E$1*$I$1,0)+ROUND($A$21*$G$1*$I$1,0)+ROUND($A$33*$J$1,0)</f>
        <v>1105</v>
      </c>
      <c r="D22" s="39">
        <f t="shared" si="0"/>
        <v>1238</v>
      </c>
      <c r="E22" s="26">
        <f t="shared" si="1"/>
        <v>810</v>
      </c>
      <c r="F22" s="3">
        <f t="shared" si="6"/>
        <v>3153</v>
      </c>
      <c r="G22" s="24">
        <f t="shared" ref="G22:G32" si="10">ROUND($A22*$E$1*$H$1,0)+ROUND($A22*$G$1*$H$1,0)</f>
        <v>311</v>
      </c>
      <c r="H22" s="18">
        <f t="shared" si="2"/>
        <v>392</v>
      </c>
      <c r="I22" s="26">
        <f t="shared" si="3"/>
        <v>810</v>
      </c>
    </row>
    <row r="23" spans="1:10" x14ac:dyDescent="0.35">
      <c r="A23" s="7">
        <v>15840</v>
      </c>
      <c r="B23" s="35">
        <f t="shared" si="8"/>
        <v>1291</v>
      </c>
      <c r="C23" s="45">
        <f t="shared" si="9"/>
        <v>1277</v>
      </c>
      <c r="D23" s="39">
        <f t="shared" si="0"/>
        <v>1238</v>
      </c>
      <c r="E23" s="26">
        <f t="shared" si="1"/>
        <v>950</v>
      </c>
      <c r="F23" s="3">
        <f t="shared" si="6"/>
        <v>3465</v>
      </c>
      <c r="G23" s="24">
        <f t="shared" si="10"/>
        <v>365</v>
      </c>
      <c r="H23" s="18">
        <f t="shared" si="2"/>
        <v>392</v>
      </c>
      <c r="I23" s="26">
        <f t="shared" si="3"/>
        <v>950</v>
      </c>
    </row>
    <row r="24" spans="1:10" x14ac:dyDescent="0.35">
      <c r="A24" s="7">
        <v>16500</v>
      </c>
      <c r="B24" s="35">
        <f t="shared" si="8"/>
        <v>1346</v>
      </c>
      <c r="C24" s="45">
        <f t="shared" si="9"/>
        <v>1326</v>
      </c>
      <c r="D24" s="39">
        <f t="shared" si="0"/>
        <v>1238</v>
      </c>
      <c r="E24" s="26">
        <f t="shared" si="1"/>
        <v>990</v>
      </c>
      <c r="F24" s="3">
        <f t="shared" si="6"/>
        <v>3554</v>
      </c>
      <c r="G24" s="24">
        <f t="shared" si="10"/>
        <v>380</v>
      </c>
      <c r="H24" s="18">
        <f t="shared" si="2"/>
        <v>392</v>
      </c>
      <c r="I24" s="26">
        <f t="shared" si="3"/>
        <v>990</v>
      </c>
    </row>
    <row r="25" spans="1:10" x14ac:dyDescent="0.35">
      <c r="A25" s="7">
        <v>17280</v>
      </c>
      <c r="B25" s="35">
        <f t="shared" si="8"/>
        <v>1408</v>
      </c>
      <c r="C25" s="45">
        <f t="shared" si="9"/>
        <v>1383</v>
      </c>
      <c r="D25" s="39">
        <f t="shared" si="0"/>
        <v>1238</v>
      </c>
      <c r="E25" s="26">
        <f t="shared" si="1"/>
        <v>1037</v>
      </c>
      <c r="F25" s="3">
        <f t="shared" si="6"/>
        <v>3658</v>
      </c>
      <c r="G25" s="24">
        <f t="shared" si="10"/>
        <v>398</v>
      </c>
      <c r="H25" s="18">
        <f t="shared" si="2"/>
        <v>392</v>
      </c>
      <c r="I25" s="26">
        <f t="shared" si="3"/>
        <v>1037</v>
      </c>
    </row>
    <row r="26" spans="1:10" x14ac:dyDescent="0.35">
      <c r="A26" s="7">
        <v>17880</v>
      </c>
      <c r="B26" s="35">
        <f t="shared" si="8"/>
        <v>1457</v>
      </c>
      <c r="C26" s="45">
        <f t="shared" si="9"/>
        <v>1427</v>
      </c>
      <c r="D26" s="39">
        <f t="shared" si="0"/>
        <v>1238</v>
      </c>
      <c r="E26" s="26">
        <f t="shared" si="1"/>
        <v>1073</v>
      </c>
      <c r="F26" s="3">
        <f t="shared" si="6"/>
        <v>3738</v>
      </c>
      <c r="G26" s="24">
        <f t="shared" si="10"/>
        <v>411</v>
      </c>
      <c r="H26" s="18">
        <f t="shared" si="2"/>
        <v>392</v>
      </c>
      <c r="I26" s="26">
        <f t="shared" si="3"/>
        <v>1073</v>
      </c>
    </row>
    <row r="27" spans="1:10" x14ac:dyDescent="0.35">
      <c r="A27" s="7">
        <v>19047</v>
      </c>
      <c r="B27" s="35">
        <f t="shared" si="8"/>
        <v>1552</v>
      </c>
      <c r="C27" s="45">
        <f t="shared" si="9"/>
        <v>1513</v>
      </c>
      <c r="D27" s="39">
        <f t="shared" si="0"/>
        <v>1238</v>
      </c>
      <c r="E27" s="26">
        <f t="shared" si="1"/>
        <v>1143</v>
      </c>
      <c r="F27" s="3">
        <f t="shared" si="6"/>
        <v>3894</v>
      </c>
      <c r="G27" s="24">
        <f t="shared" si="10"/>
        <v>438</v>
      </c>
      <c r="H27" s="18">
        <f t="shared" si="2"/>
        <v>392</v>
      </c>
      <c r="I27" s="26">
        <f t="shared" si="3"/>
        <v>1143</v>
      </c>
    </row>
    <row r="28" spans="1:10" x14ac:dyDescent="0.35">
      <c r="A28" s="7">
        <v>20008</v>
      </c>
      <c r="B28" s="35">
        <f t="shared" si="8"/>
        <v>1631</v>
      </c>
      <c r="C28" s="45">
        <f t="shared" si="9"/>
        <v>1584</v>
      </c>
      <c r="D28" s="39">
        <f t="shared" si="0"/>
        <v>1238</v>
      </c>
      <c r="E28" s="26">
        <f t="shared" si="1"/>
        <v>1200</v>
      </c>
      <c r="F28" s="3">
        <f t="shared" si="6"/>
        <v>4022</v>
      </c>
      <c r="G28" s="24">
        <f t="shared" si="10"/>
        <v>460</v>
      </c>
      <c r="H28" s="18">
        <f t="shared" si="2"/>
        <v>392</v>
      </c>
      <c r="I28" s="26">
        <f t="shared" si="3"/>
        <v>1200</v>
      </c>
    </row>
    <row r="29" spans="1:10" x14ac:dyDescent="0.35">
      <c r="A29" s="7">
        <v>21009</v>
      </c>
      <c r="B29" s="35">
        <f t="shared" si="8"/>
        <v>1712</v>
      </c>
      <c r="C29" s="45">
        <f t="shared" si="9"/>
        <v>1657</v>
      </c>
      <c r="D29" s="39">
        <f t="shared" si="0"/>
        <v>1238</v>
      </c>
      <c r="E29" s="26">
        <f t="shared" si="1"/>
        <v>1261</v>
      </c>
      <c r="F29" s="3">
        <f t="shared" si="6"/>
        <v>4156</v>
      </c>
      <c r="G29" s="24">
        <f t="shared" si="10"/>
        <v>483</v>
      </c>
      <c r="H29" s="18">
        <f t="shared" si="2"/>
        <v>392</v>
      </c>
      <c r="I29" s="26">
        <f t="shared" si="3"/>
        <v>1261</v>
      </c>
    </row>
    <row r="30" spans="1:10" x14ac:dyDescent="0.35">
      <c r="A30" s="7">
        <v>22000</v>
      </c>
      <c r="B30" s="35">
        <f t="shared" si="8"/>
        <v>1793</v>
      </c>
      <c r="C30" s="45">
        <f t="shared" si="9"/>
        <v>1730</v>
      </c>
      <c r="D30" s="39">
        <f t="shared" si="0"/>
        <v>1238</v>
      </c>
      <c r="E30" s="26">
        <f t="shared" si="1"/>
        <v>1320</v>
      </c>
      <c r="F30" s="3">
        <f t="shared" si="6"/>
        <v>4288</v>
      </c>
      <c r="G30" s="24">
        <f t="shared" si="10"/>
        <v>506</v>
      </c>
      <c r="H30" s="18">
        <f t="shared" si="2"/>
        <v>392</v>
      </c>
      <c r="I30" s="26">
        <f t="shared" si="3"/>
        <v>1320</v>
      </c>
    </row>
    <row r="31" spans="1:10" x14ac:dyDescent="0.35">
      <c r="A31" s="7">
        <v>23100</v>
      </c>
      <c r="B31" s="35">
        <f t="shared" si="8"/>
        <v>1883</v>
      </c>
      <c r="C31" s="45">
        <f t="shared" si="9"/>
        <v>1811</v>
      </c>
      <c r="D31" s="39">
        <f t="shared" si="0"/>
        <v>1238</v>
      </c>
      <c r="E31" s="26">
        <f t="shared" si="1"/>
        <v>1386</v>
      </c>
      <c r="F31" s="3">
        <f t="shared" si="6"/>
        <v>4435</v>
      </c>
      <c r="G31" s="24">
        <f t="shared" si="10"/>
        <v>531</v>
      </c>
      <c r="H31" s="18">
        <f t="shared" si="2"/>
        <v>392</v>
      </c>
      <c r="I31" s="26">
        <f t="shared" si="3"/>
        <v>1386</v>
      </c>
    </row>
    <row r="32" spans="1:10" x14ac:dyDescent="0.35">
      <c r="A32" s="7">
        <v>24000</v>
      </c>
      <c r="B32" s="35">
        <f t="shared" si="8"/>
        <v>1956</v>
      </c>
      <c r="C32" s="45">
        <f t="shared" si="9"/>
        <v>1877</v>
      </c>
      <c r="D32" s="39">
        <f t="shared" si="0"/>
        <v>1238</v>
      </c>
      <c r="E32" s="26">
        <f t="shared" si="1"/>
        <v>1440</v>
      </c>
      <c r="F32" s="3">
        <f t="shared" si="6"/>
        <v>4555</v>
      </c>
      <c r="G32" s="24">
        <f t="shared" si="10"/>
        <v>552</v>
      </c>
      <c r="H32" s="18">
        <f t="shared" si="2"/>
        <v>392</v>
      </c>
      <c r="I32" s="26">
        <f t="shared" si="3"/>
        <v>1440</v>
      </c>
      <c r="J32" s="30"/>
    </row>
    <row r="33" spans="1:9" x14ac:dyDescent="0.35">
      <c r="A33" s="6">
        <v>25250</v>
      </c>
      <c r="B33" s="36">
        <f>ROUND($A33*$E$1*$I$1,0)+ROUND($A33*$G$1*$I$1,0)+ROUND($A33*$J$1,0)</f>
        <v>2058</v>
      </c>
      <c r="C33" s="46">
        <f>ROUND($A33*$E$1*$I$1,0)+ROUND($A33*$G$1*$I$1,0)+ROUND($A$33*$J$1,0)</f>
        <v>2058</v>
      </c>
      <c r="D33" s="40">
        <f t="shared" si="0"/>
        <v>1238</v>
      </c>
      <c r="E33" s="5">
        <f t="shared" si="1"/>
        <v>1515</v>
      </c>
      <c r="F33" s="5">
        <f t="shared" si="6"/>
        <v>4811</v>
      </c>
      <c r="G33" s="5">
        <f>ROUND($A33*$E$1*$H$1,0)+ROUND($A33*$G$1*$H$1,0)</f>
        <v>581</v>
      </c>
      <c r="H33" s="20">
        <f t="shared" ref="H33:H58" si="11">ROUND($A33*$G$6*$H$6,0)</f>
        <v>392</v>
      </c>
      <c r="I33" s="5">
        <f t="shared" si="3"/>
        <v>1515</v>
      </c>
    </row>
    <row r="34" spans="1:9" x14ac:dyDescent="0.35">
      <c r="A34" s="7">
        <v>26400</v>
      </c>
      <c r="B34" s="35">
        <f>ROUND($A34*$E$1*$I$1,0)+ROUND($A34*$G$1*$I$1,0)+ROUND($A34*$J$1,0)</f>
        <v>2151</v>
      </c>
      <c r="C34" s="45">
        <f>ROUND($A34*$E$1*$I$1,0)+ROUND($A34*$G$1*$I$1,0)+ROUND($A34*$J$1,0)</f>
        <v>2151</v>
      </c>
      <c r="D34" s="39">
        <f>ROUND($A34*$G$6*$I$6*$J$6,0)</f>
        <v>1294</v>
      </c>
      <c r="E34" s="26">
        <f t="shared" si="1"/>
        <v>1584</v>
      </c>
      <c r="F34" s="3">
        <f t="shared" si="6"/>
        <v>5029</v>
      </c>
      <c r="G34" s="24">
        <f>ROUND($A34*$E$1*$H$1,0)+ROUND($A34*$G$1*$H$1,0)</f>
        <v>607</v>
      </c>
      <c r="H34" s="18">
        <f t="shared" si="11"/>
        <v>409</v>
      </c>
      <c r="I34" s="26">
        <f t="shared" si="3"/>
        <v>1584</v>
      </c>
    </row>
    <row r="35" spans="1:9" x14ac:dyDescent="0.35">
      <c r="A35" s="7">
        <v>27600</v>
      </c>
      <c r="B35" s="35">
        <f t="shared" ref="B35:B45" si="12">ROUND($A35*$E$1*$I$1,0)+ROUND($A35*$G$1*$I$1,0)+ROUND($A35*$J$1,0)</f>
        <v>2250</v>
      </c>
      <c r="C35" s="45">
        <f t="shared" ref="C35:C45" si="13">ROUND($A35*$E$1*$I$1,0)+ROUND($A35*$G$1*$I$1,0)+ROUND($A35*$J$1,0)</f>
        <v>2250</v>
      </c>
      <c r="D35" s="39">
        <f t="shared" ref="D35:D58" si="14">ROUND($A35*$G$6*$I$6*$J$6,0)</f>
        <v>1353</v>
      </c>
      <c r="E35" s="26">
        <f t="shared" si="1"/>
        <v>1656</v>
      </c>
      <c r="F35" s="3">
        <f t="shared" si="6"/>
        <v>5259</v>
      </c>
      <c r="G35" s="24">
        <f t="shared" ref="G35:G45" si="15">ROUND($A35*$E$1*$H$1,0)+ROUND($A35*$G$1*$H$1,0)</f>
        <v>635</v>
      </c>
      <c r="H35" s="18">
        <f t="shared" si="11"/>
        <v>428</v>
      </c>
      <c r="I35" s="26">
        <f t="shared" si="3"/>
        <v>1656</v>
      </c>
    </row>
    <row r="36" spans="1:9" x14ac:dyDescent="0.35">
      <c r="A36" s="7">
        <v>28800</v>
      </c>
      <c r="B36" s="35">
        <f t="shared" si="12"/>
        <v>2348</v>
      </c>
      <c r="C36" s="45">
        <f t="shared" si="13"/>
        <v>2348</v>
      </c>
      <c r="D36" s="39">
        <f t="shared" si="14"/>
        <v>1412</v>
      </c>
      <c r="E36" s="26">
        <f t="shared" si="1"/>
        <v>1728</v>
      </c>
      <c r="F36" s="3">
        <f t="shared" si="6"/>
        <v>5488</v>
      </c>
      <c r="G36" s="24">
        <f t="shared" si="15"/>
        <v>663</v>
      </c>
      <c r="H36" s="18">
        <f t="shared" si="11"/>
        <v>447</v>
      </c>
      <c r="I36" s="26">
        <f t="shared" si="3"/>
        <v>1728</v>
      </c>
    </row>
    <row r="37" spans="1:9" x14ac:dyDescent="0.35">
      <c r="A37" s="7">
        <v>30300</v>
      </c>
      <c r="B37" s="35">
        <f t="shared" si="12"/>
        <v>2469</v>
      </c>
      <c r="C37" s="45">
        <f t="shared" si="13"/>
        <v>2469</v>
      </c>
      <c r="D37" s="39">
        <f t="shared" si="14"/>
        <v>1485</v>
      </c>
      <c r="E37" s="26">
        <f t="shared" si="1"/>
        <v>1818</v>
      </c>
      <c r="F37" s="3">
        <f t="shared" si="6"/>
        <v>5772</v>
      </c>
      <c r="G37" s="24">
        <f t="shared" si="15"/>
        <v>697</v>
      </c>
      <c r="H37" s="18">
        <f t="shared" si="11"/>
        <v>470</v>
      </c>
      <c r="I37" s="26">
        <f t="shared" si="3"/>
        <v>1818</v>
      </c>
    </row>
    <row r="38" spans="1:9" x14ac:dyDescent="0.35">
      <c r="A38" s="7">
        <v>31800</v>
      </c>
      <c r="B38" s="35">
        <f t="shared" si="12"/>
        <v>2592</v>
      </c>
      <c r="C38" s="45">
        <f t="shared" si="13"/>
        <v>2592</v>
      </c>
      <c r="D38" s="39">
        <f t="shared" si="14"/>
        <v>1559</v>
      </c>
      <c r="E38" s="26">
        <f t="shared" si="1"/>
        <v>1908</v>
      </c>
      <c r="F38" s="3">
        <f t="shared" si="6"/>
        <v>6059</v>
      </c>
      <c r="G38" s="24">
        <f t="shared" si="15"/>
        <v>732</v>
      </c>
      <c r="H38" s="18">
        <f t="shared" si="11"/>
        <v>493</v>
      </c>
      <c r="I38" s="26">
        <f t="shared" si="3"/>
        <v>1908</v>
      </c>
    </row>
    <row r="39" spans="1:9" x14ac:dyDescent="0.35">
      <c r="A39" s="9">
        <v>33300</v>
      </c>
      <c r="B39" s="35">
        <f t="shared" si="12"/>
        <v>2714</v>
      </c>
      <c r="C39" s="45">
        <f t="shared" si="13"/>
        <v>2714</v>
      </c>
      <c r="D39" s="39">
        <f t="shared" si="14"/>
        <v>1632</v>
      </c>
      <c r="E39" s="26">
        <f t="shared" si="1"/>
        <v>1998</v>
      </c>
      <c r="F39" s="3">
        <f t="shared" si="6"/>
        <v>6344</v>
      </c>
      <c r="G39" s="24">
        <f t="shared" si="15"/>
        <v>766</v>
      </c>
      <c r="H39" s="18">
        <f t="shared" si="11"/>
        <v>516</v>
      </c>
      <c r="I39" s="26">
        <f t="shared" si="3"/>
        <v>1998</v>
      </c>
    </row>
    <row r="40" spans="1:9" x14ac:dyDescent="0.35">
      <c r="A40" s="7">
        <v>34800</v>
      </c>
      <c r="B40" s="35">
        <f t="shared" si="12"/>
        <v>2837</v>
      </c>
      <c r="C40" s="45">
        <f t="shared" si="13"/>
        <v>2837</v>
      </c>
      <c r="D40" s="39">
        <f t="shared" si="14"/>
        <v>1706</v>
      </c>
      <c r="E40" s="26">
        <f t="shared" si="1"/>
        <v>2088</v>
      </c>
      <c r="F40" s="3">
        <f t="shared" si="6"/>
        <v>6631</v>
      </c>
      <c r="G40" s="24">
        <f t="shared" si="15"/>
        <v>801</v>
      </c>
      <c r="H40" s="18">
        <f t="shared" si="11"/>
        <v>540</v>
      </c>
      <c r="I40" s="26">
        <f t="shared" si="3"/>
        <v>2088</v>
      </c>
    </row>
    <row r="41" spans="1:9" x14ac:dyDescent="0.35">
      <c r="A41" s="7">
        <v>36300</v>
      </c>
      <c r="B41" s="35">
        <f t="shared" si="12"/>
        <v>2958</v>
      </c>
      <c r="C41" s="45">
        <f t="shared" si="13"/>
        <v>2958</v>
      </c>
      <c r="D41" s="39">
        <f t="shared" si="14"/>
        <v>1779</v>
      </c>
      <c r="E41" s="26">
        <f t="shared" si="1"/>
        <v>2178</v>
      </c>
      <c r="F41" s="3">
        <f t="shared" si="6"/>
        <v>6915</v>
      </c>
      <c r="G41" s="24">
        <f t="shared" si="15"/>
        <v>835</v>
      </c>
      <c r="H41" s="18">
        <f t="shared" si="11"/>
        <v>563</v>
      </c>
      <c r="I41" s="26">
        <f t="shared" si="3"/>
        <v>2178</v>
      </c>
    </row>
    <row r="42" spans="1:9" x14ac:dyDescent="0.35">
      <c r="A42" s="8">
        <v>38200</v>
      </c>
      <c r="B42" s="35">
        <f t="shared" si="12"/>
        <v>3113</v>
      </c>
      <c r="C42" s="45">
        <f t="shared" si="13"/>
        <v>3113</v>
      </c>
      <c r="D42" s="39">
        <f t="shared" si="14"/>
        <v>1872</v>
      </c>
      <c r="E42" s="26">
        <f t="shared" si="1"/>
        <v>2292</v>
      </c>
      <c r="F42" s="3">
        <f t="shared" si="6"/>
        <v>7277</v>
      </c>
      <c r="G42" s="24">
        <f t="shared" si="15"/>
        <v>878</v>
      </c>
      <c r="H42" s="18">
        <f t="shared" si="11"/>
        <v>592</v>
      </c>
      <c r="I42" s="26">
        <f t="shared" si="3"/>
        <v>2292</v>
      </c>
    </row>
    <row r="43" spans="1:9" x14ac:dyDescent="0.35">
      <c r="A43" s="7">
        <v>40100</v>
      </c>
      <c r="B43" s="35">
        <f t="shared" si="12"/>
        <v>3268</v>
      </c>
      <c r="C43" s="45">
        <f t="shared" si="13"/>
        <v>3268</v>
      </c>
      <c r="D43" s="39">
        <f t="shared" si="14"/>
        <v>1965</v>
      </c>
      <c r="E43" s="26">
        <f t="shared" si="1"/>
        <v>2406</v>
      </c>
      <c r="F43" s="3">
        <f t="shared" si="6"/>
        <v>7639</v>
      </c>
      <c r="G43" s="24">
        <f t="shared" si="15"/>
        <v>922</v>
      </c>
      <c r="H43" s="18">
        <f t="shared" si="11"/>
        <v>622</v>
      </c>
      <c r="I43" s="26">
        <f t="shared" si="3"/>
        <v>2406</v>
      </c>
    </row>
    <row r="44" spans="1:9" x14ac:dyDescent="0.35">
      <c r="A44" s="7">
        <v>42000</v>
      </c>
      <c r="B44" s="35">
        <f t="shared" si="12"/>
        <v>3423</v>
      </c>
      <c r="C44" s="45">
        <f t="shared" si="13"/>
        <v>3423</v>
      </c>
      <c r="D44" s="39">
        <f t="shared" si="14"/>
        <v>2058</v>
      </c>
      <c r="E44" s="26">
        <f t="shared" si="1"/>
        <v>2520</v>
      </c>
      <c r="F44" s="3">
        <f t="shared" si="6"/>
        <v>8001</v>
      </c>
      <c r="G44" s="24">
        <f t="shared" si="15"/>
        <v>966</v>
      </c>
      <c r="H44" s="18">
        <f t="shared" si="11"/>
        <v>651</v>
      </c>
      <c r="I44" s="26">
        <f t="shared" si="3"/>
        <v>2520</v>
      </c>
    </row>
    <row r="45" spans="1:9" x14ac:dyDescent="0.35">
      <c r="A45" s="7">
        <v>43900</v>
      </c>
      <c r="B45" s="35">
        <f t="shared" si="12"/>
        <v>3578</v>
      </c>
      <c r="C45" s="45">
        <f t="shared" si="13"/>
        <v>3578</v>
      </c>
      <c r="D45" s="39">
        <f t="shared" si="14"/>
        <v>2152</v>
      </c>
      <c r="E45" s="26">
        <f t="shared" si="1"/>
        <v>2634</v>
      </c>
      <c r="F45" s="3">
        <f t="shared" si="6"/>
        <v>8364</v>
      </c>
      <c r="G45" s="24">
        <f t="shared" si="15"/>
        <v>1010</v>
      </c>
      <c r="H45" s="18">
        <f t="shared" si="11"/>
        <v>681</v>
      </c>
      <c r="I45" s="26">
        <f t="shared" si="3"/>
        <v>2634</v>
      </c>
    </row>
    <row r="46" spans="1:9" x14ac:dyDescent="0.35">
      <c r="A46" s="6">
        <v>45800</v>
      </c>
      <c r="B46" s="34">
        <f>ROUND($A46*$E$1*$I$1,0)+ROUND($A46*$G$1*$I$1,0)+ROUND($A46*$J$1,0)</f>
        <v>3733</v>
      </c>
      <c r="C46" s="44">
        <f>ROUND($A46*$E$1*$I$1,0)+ROUND($A46*$G$1*$I$1,0)+ROUND($A46*$J$1,0)</f>
        <v>3733</v>
      </c>
      <c r="D46" s="41">
        <f t="shared" si="14"/>
        <v>2245</v>
      </c>
      <c r="E46" s="5">
        <f t="shared" si="1"/>
        <v>2748</v>
      </c>
      <c r="F46" s="5">
        <f t="shared" si="6"/>
        <v>8726</v>
      </c>
      <c r="G46" s="19">
        <f>ROUND($A46*$E$1*$H$1,0)+ROUND($A46*$G$1*$H$1,0)</f>
        <v>1054</v>
      </c>
      <c r="H46" s="5">
        <f t="shared" si="11"/>
        <v>710</v>
      </c>
      <c r="I46" s="5">
        <f t="shared" si="3"/>
        <v>2748</v>
      </c>
    </row>
    <row r="47" spans="1:9" x14ac:dyDescent="0.35">
      <c r="A47" s="2">
        <v>48200</v>
      </c>
      <c r="B47" s="35">
        <f>ROUND($A$46*$E$1*$I$1,0)+ROUND($A$46*$G$1*$I$1,0)+ROUND($A$46*$J$1,0)</f>
        <v>3733</v>
      </c>
      <c r="C47" s="43">
        <f>ROUND($A$46*$E$1*$I$1,0)+ROUND($A$46*$G$1*$I$1,0)+ROUND($A47*$J$1,0)</f>
        <v>3735</v>
      </c>
      <c r="D47" s="39">
        <f t="shared" si="14"/>
        <v>2362</v>
      </c>
      <c r="E47" s="26">
        <f t="shared" si="1"/>
        <v>2892</v>
      </c>
      <c r="F47" s="3">
        <f t="shared" si="6"/>
        <v>8989</v>
      </c>
      <c r="G47" s="22">
        <f>ROUND($A$46*$E$1*$H$1,0)+ROUND($A$46*$G$1*$H$1,0)</f>
        <v>1054</v>
      </c>
      <c r="H47" s="18">
        <f t="shared" si="11"/>
        <v>748</v>
      </c>
      <c r="I47" s="26">
        <f t="shared" si="3"/>
        <v>2892</v>
      </c>
    </row>
    <row r="48" spans="1:9" x14ac:dyDescent="0.35">
      <c r="A48" s="2">
        <v>50600</v>
      </c>
      <c r="B48" s="35">
        <f t="shared" ref="B48:B58" si="16">ROUND($A$46*$E$1*$I$1,0)+ROUND($A$46*$G$1*$I$1,0)+ROUND($A$46*$J$1,0)</f>
        <v>3733</v>
      </c>
      <c r="C48" s="43">
        <f t="shared" ref="C48:C55" si="17">ROUND($A$46*$E$1*$I$1,0)+ROUND($A$46*$G$1*$I$1,0)+ROUND($A48*$J$1,0)</f>
        <v>3738</v>
      </c>
      <c r="D48" s="39">
        <f t="shared" si="14"/>
        <v>2480</v>
      </c>
      <c r="E48" s="26">
        <f t="shared" si="1"/>
        <v>3036</v>
      </c>
      <c r="F48" s="3">
        <f t="shared" si="6"/>
        <v>9254</v>
      </c>
      <c r="G48" s="22">
        <f t="shared" ref="G48:G58" si="18">ROUND($A$46*$E$1*$H$1,0)+ROUND($A$46*$G$1*$H$1,0)</f>
        <v>1054</v>
      </c>
      <c r="H48" s="18">
        <f t="shared" si="11"/>
        <v>785</v>
      </c>
      <c r="I48" s="26">
        <f t="shared" si="3"/>
        <v>3036</v>
      </c>
    </row>
    <row r="49" spans="1:9" x14ac:dyDescent="0.35">
      <c r="A49" s="2">
        <v>53000</v>
      </c>
      <c r="B49" s="35">
        <f t="shared" si="16"/>
        <v>3733</v>
      </c>
      <c r="C49" s="43">
        <f t="shared" si="17"/>
        <v>3740</v>
      </c>
      <c r="D49" s="39">
        <f t="shared" si="14"/>
        <v>2598</v>
      </c>
      <c r="E49" s="26">
        <f t="shared" si="1"/>
        <v>3180</v>
      </c>
      <c r="F49" s="3">
        <f t="shared" si="6"/>
        <v>9518</v>
      </c>
      <c r="G49" s="22">
        <f t="shared" si="18"/>
        <v>1054</v>
      </c>
      <c r="H49" s="18">
        <f t="shared" si="11"/>
        <v>822</v>
      </c>
      <c r="I49" s="26">
        <f t="shared" si="3"/>
        <v>3180</v>
      </c>
    </row>
    <row r="50" spans="1:9" x14ac:dyDescent="0.35">
      <c r="A50" s="2">
        <v>55400</v>
      </c>
      <c r="B50" s="35">
        <f t="shared" si="16"/>
        <v>3733</v>
      </c>
      <c r="C50" s="43">
        <f t="shared" si="17"/>
        <v>3742</v>
      </c>
      <c r="D50" s="39">
        <f t="shared" si="14"/>
        <v>2715</v>
      </c>
      <c r="E50" s="26">
        <f t="shared" si="1"/>
        <v>3324</v>
      </c>
      <c r="F50" s="3">
        <f t="shared" si="6"/>
        <v>9781</v>
      </c>
      <c r="G50" s="22">
        <f t="shared" si="18"/>
        <v>1054</v>
      </c>
      <c r="H50" s="18">
        <f t="shared" si="11"/>
        <v>859</v>
      </c>
      <c r="I50" s="26">
        <f t="shared" si="3"/>
        <v>3324</v>
      </c>
    </row>
    <row r="51" spans="1:9" x14ac:dyDescent="0.35">
      <c r="A51" s="2">
        <v>57800</v>
      </c>
      <c r="B51" s="35">
        <f t="shared" si="16"/>
        <v>3733</v>
      </c>
      <c r="C51" s="43">
        <f t="shared" si="17"/>
        <v>3745</v>
      </c>
      <c r="D51" s="39">
        <f t="shared" si="14"/>
        <v>2833</v>
      </c>
      <c r="E51" s="26">
        <f t="shared" si="1"/>
        <v>3468</v>
      </c>
      <c r="F51" s="3">
        <f t="shared" si="6"/>
        <v>10046</v>
      </c>
      <c r="G51" s="22">
        <f t="shared" si="18"/>
        <v>1054</v>
      </c>
      <c r="H51" s="18">
        <f t="shared" si="11"/>
        <v>896</v>
      </c>
      <c r="I51" s="26">
        <f t="shared" si="3"/>
        <v>3468</v>
      </c>
    </row>
    <row r="52" spans="1:9" x14ac:dyDescent="0.35">
      <c r="A52" s="4">
        <v>60800</v>
      </c>
      <c r="B52" s="35">
        <f t="shared" si="16"/>
        <v>3733</v>
      </c>
      <c r="C52" s="43">
        <f t="shared" si="17"/>
        <v>3748</v>
      </c>
      <c r="D52" s="39">
        <f t="shared" si="14"/>
        <v>2980</v>
      </c>
      <c r="E52" s="26">
        <f t="shared" si="1"/>
        <v>3648</v>
      </c>
      <c r="F52" s="3">
        <f t="shared" si="6"/>
        <v>10376</v>
      </c>
      <c r="G52" s="22">
        <f t="shared" si="18"/>
        <v>1054</v>
      </c>
      <c r="H52" s="18">
        <f t="shared" si="11"/>
        <v>943</v>
      </c>
      <c r="I52" s="26">
        <f t="shared" si="3"/>
        <v>3648</v>
      </c>
    </row>
    <row r="53" spans="1:9" x14ac:dyDescent="0.35">
      <c r="A53" s="2">
        <v>63800</v>
      </c>
      <c r="B53" s="35">
        <f t="shared" si="16"/>
        <v>3733</v>
      </c>
      <c r="C53" s="43">
        <f t="shared" si="17"/>
        <v>3751</v>
      </c>
      <c r="D53" s="39">
        <f t="shared" si="14"/>
        <v>3127</v>
      </c>
      <c r="E53" s="26">
        <f t="shared" si="1"/>
        <v>3828</v>
      </c>
      <c r="F53" s="3">
        <f t="shared" si="6"/>
        <v>10706</v>
      </c>
      <c r="G53" s="22">
        <f t="shared" si="18"/>
        <v>1054</v>
      </c>
      <c r="H53" s="18">
        <f t="shared" si="11"/>
        <v>990</v>
      </c>
      <c r="I53" s="26">
        <f t="shared" si="3"/>
        <v>3828</v>
      </c>
    </row>
    <row r="54" spans="1:9" x14ac:dyDescent="0.35">
      <c r="A54" s="2">
        <v>66800</v>
      </c>
      <c r="B54" s="35">
        <f t="shared" si="16"/>
        <v>3733</v>
      </c>
      <c r="C54" s="43">
        <f t="shared" si="17"/>
        <v>3754</v>
      </c>
      <c r="D54" s="39">
        <f t="shared" si="14"/>
        <v>3274</v>
      </c>
      <c r="E54" s="26">
        <f t="shared" si="1"/>
        <v>4008</v>
      </c>
      <c r="F54" s="3">
        <f t="shared" si="6"/>
        <v>11036</v>
      </c>
      <c r="G54" s="22">
        <f t="shared" si="18"/>
        <v>1054</v>
      </c>
      <c r="H54" s="18">
        <f t="shared" si="11"/>
        <v>1036</v>
      </c>
      <c r="I54" s="26">
        <f t="shared" si="3"/>
        <v>4008</v>
      </c>
    </row>
    <row r="55" spans="1:9" x14ac:dyDescent="0.35">
      <c r="A55" s="2">
        <v>69800</v>
      </c>
      <c r="B55" s="35">
        <f t="shared" si="16"/>
        <v>3733</v>
      </c>
      <c r="C55" s="43">
        <f t="shared" si="17"/>
        <v>3757</v>
      </c>
      <c r="D55" s="39">
        <f t="shared" si="14"/>
        <v>3421</v>
      </c>
      <c r="E55" s="26">
        <f t="shared" si="1"/>
        <v>4188</v>
      </c>
      <c r="F55" s="3">
        <f t="shared" si="6"/>
        <v>11366</v>
      </c>
      <c r="G55" s="22">
        <f t="shared" si="18"/>
        <v>1054</v>
      </c>
      <c r="H55" s="18">
        <f t="shared" si="11"/>
        <v>1083</v>
      </c>
      <c r="I55" s="26">
        <f t="shared" si="3"/>
        <v>4188</v>
      </c>
    </row>
    <row r="56" spans="1:9" x14ac:dyDescent="0.35">
      <c r="A56" s="2">
        <v>72800</v>
      </c>
      <c r="B56" s="35">
        <f t="shared" si="16"/>
        <v>3733</v>
      </c>
      <c r="C56" s="43">
        <f>ROUND($A$46*$E$1*$I$1,0)+ROUND($A$46*$G$1*$I$1,0)+ROUND($A56*$J$1,0)</f>
        <v>3760</v>
      </c>
      <c r="D56" s="39">
        <f t="shared" si="14"/>
        <v>3568</v>
      </c>
      <c r="E56" s="26">
        <f t="shared" si="1"/>
        <v>4368</v>
      </c>
      <c r="F56" s="3">
        <f t="shared" si="6"/>
        <v>11696</v>
      </c>
      <c r="G56" s="22">
        <f t="shared" si="18"/>
        <v>1054</v>
      </c>
      <c r="H56" s="18">
        <f t="shared" si="11"/>
        <v>1129</v>
      </c>
      <c r="I56" s="26">
        <f t="shared" si="3"/>
        <v>4368</v>
      </c>
    </row>
    <row r="57" spans="1:9" x14ac:dyDescent="0.35">
      <c r="A57" s="2">
        <v>76500</v>
      </c>
      <c r="B57" s="35">
        <f t="shared" si="16"/>
        <v>3733</v>
      </c>
      <c r="C57" s="43">
        <f>ROUND($A$46*$E$1*$I$1,0)+ROUND($A$46*$G$1*$I$1,0)+ROUND($A$56*$J$1,0)</f>
        <v>3760</v>
      </c>
      <c r="D57" s="39">
        <f t="shared" si="14"/>
        <v>3749</v>
      </c>
      <c r="E57" s="26">
        <f t="shared" si="1"/>
        <v>4590</v>
      </c>
      <c r="F57" s="3">
        <f t="shared" si="6"/>
        <v>12099</v>
      </c>
      <c r="G57" s="22">
        <f t="shared" si="18"/>
        <v>1054</v>
      </c>
      <c r="H57" s="18">
        <f t="shared" si="11"/>
        <v>1187</v>
      </c>
      <c r="I57" s="26">
        <f t="shared" si="3"/>
        <v>4590</v>
      </c>
    </row>
    <row r="58" spans="1:9" ht="20.399999999999999" thickBot="1" x14ac:dyDescent="0.4">
      <c r="A58" s="2">
        <v>80200</v>
      </c>
      <c r="B58" s="35">
        <f t="shared" si="16"/>
        <v>3733</v>
      </c>
      <c r="C58" s="47">
        <f>ROUND($A$46*$E$1*$I$1,0)+ROUND($A$46*$G$1*$I$1,0)+ROUND($A$56*$J$1,0)</f>
        <v>3760</v>
      </c>
      <c r="D58" s="39">
        <f t="shared" si="14"/>
        <v>3931</v>
      </c>
      <c r="E58" s="26">
        <f t="shared" si="1"/>
        <v>4812</v>
      </c>
      <c r="F58" s="1">
        <f t="shared" si="6"/>
        <v>12503</v>
      </c>
      <c r="G58" s="22">
        <f t="shared" si="18"/>
        <v>1054</v>
      </c>
      <c r="H58" s="18">
        <f t="shared" si="11"/>
        <v>1244</v>
      </c>
      <c r="I58" s="26">
        <f t="shared" si="3"/>
        <v>4812</v>
      </c>
    </row>
    <row r="59" spans="1:9" ht="20.399999999999999" thickTop="1" x14ac:dyDescent="0.4"/>
  </sheetData>
  <mergeCells count="4">
    <mergeCell ref="A11:A12"/>
    <mergeCell ref="G11:I11"/>
    <mergeCell ref="A1:C1"/>
    <mergeCell ref="B11:F11"/>
  </mergeCells>
  <phoneticPr fontId="10" type="noConversion"/>
  <pageMargins left="0.39370078740157483" right="0.39370078740157483" top="0.74803149606299213" bottom="0.74803149606299213" header="0.31496062992125984" footer="0.31496062992125984"/>
  <pageSetup paperSize="12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2021-12-15T02:58:47Z</cp:lastPrinted>
  <dcterms:created xsi:type="dcterms:W3CDTF">2019-10-05T07:36:50Z</dcterms:created>
  <dcterms:modified xsi:type="dcterms:W3CDTF">2022-01-04T03:26:09Z</dcterms:modified>
</cp:coreProperties>
</file>